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T17" i="1" l="1"/>
  <c r="T18" i="1"/>
  <c r="T16" i="1"/>
  <c r="T11" i="1"/>
  <c r="T12" i="1"/>
  <c r="T13" i="1"/>
  <c r="T14" i="1"/>
  <c r="T10" i="1"/>
  <c r="S17" i="1"/>
  <c r="S18" i="1"/>
  <c r="S16" i="1"/>
  <c r="S11" i="1"/>
  <c r="S12" i="1"/>
  <c r="S13" i="1"/>
  <c r="S14" i="1"/>
  <c r="S10" i="1"/>
  <c r="R17" i="1"/>
  <c r="R18" i="1"/>
  <c r="R11" i="1"/>
  <c r="R12" i="1"/>
  <c r="R13" i="1"/>
  <c r="R14" i="1"/>
  <c r="Q17" i="1"/>
  <c r="Q18" i="1"/>
  <c r="Q11" i="1"/>
  <c r="Q12" i="1"/>
  <c r="Q13" i="1"/>
  <c r="Q14" i="1"/>
  <c r="N17" i="1"/>
  <c r="P17" i="1" s="1"/>
  <c r="N18" i="1"/>
  <c r="P18" i="1" s="1"/>
  <c r="N16" i="1"/>
  <c r="N11" i="1"/>
  <c r="N12" i="1"/>
  <c r="P12" i="1" s="1"/>
  <c r="N13" i="1"/>
  <c r="P13" i="1" s="1"/>
  <c r="N14" i="1"/>
  <c r="P14" i="1" s="1"/>
  <c r="N10" i="1"/>
  <c r="P10" i="1" s="1"/>
  <c r="K17" i="1"/>
  <c r="M17" i="1" s="1"/>
  <c r="K18" i="1"/>
  <c r="M18" i="1" s="1"/>
  <c r="K16" i="1"/>
  <c r="K11" i="1"/>
  <c r="K12" i="1"/>
  <c r="M12" i="1" s="1"/>
  <c r="K13" i="1"/>
  <c r="M13" i="1" s="1"/>
  <c r="K14" i="1"/>
  <c r="M14" i="1" s="1"/>
  <c r="K10" i="1"/>
  <c r="M10" i="1" s="1"/>
  <c r="P16" i="1"/>
  <c r="P11" i="1"/>
  <c r="M16" i="1"/>
  <c r="M11" i="1"/>
  <c r="H17" i="1"/>
  <c r="H18" i="1"/>
  <c r="H16" i="1"/>
  <c r="H11" i="1"/>
  <c r="H12" i="1"/>
  <c r="H13" i="1"/>
  <c r="H14" i="1"/>
  <c r="H10" i="1"/>
  <c r="E17" i="1"/>
  <c r="E18" i="1"/>
  <c r="E16" i="1"/>
  <c r="E11" i="1"/>
  <c r="E12" i="1"/>
  <c r="E13" i="1"/>
  <c r="E14" i="1"/>
  <c r="E10" i="1"/>
  <c r="O11" i="1" l="1"/>
  <c r="O13" i="1"/>
  <c r="O16" i="1"/>
  <c r="O18" i="1"/>
  <c r="O10" i="1"/>
  <c r="O12" i="1"/>
  <c r="O14" i="1"/>
  <c r="O17" i="1"/>
  <c r="L11" i="1"/>
  <c r="L16" i="1"/>
  <c r="L10" i="1"/>
  <c r="L12" i="1"/>
  <c r="L14" i="1"/>
  <c r="L17" i="1"/>
  <c r="L13" i="1"/>
  <c r="L18" i="1"/>
  <c r="R16" i="1"/>
  <c r="Q16" i="1"/>
  <c r="R10" i="1"/>
  <c r="Q10" i="1"/>
  <c r="J10" i="1"/>
  <c r="I10" i="1"/>
  <c r="I18" i="1"/>
  <c r="J17" i="1"/>
  <c r="J16" i="1"/>
  <c r="J14" i="1"/>
  <c r="I13" i="1"/>
  <c r="J12" i="1"/>
  <c r="J11" i="1"/>
  <c r="G18" i="1"/>
  <c r="G17" i="1"/>
  <c r="F16" i="1"/>
  <c r="F14" i="1"/>
  <c r="G13" i="1"/>
  <c r="G12" i="1"/>
  <c r="G11" i="1"/>
  <c r="G10" i="1"/>
  <c r="F10" i="1"/>
  <c r="F17" i="1" l="1"/>
  <c r="G16" i="1"/>
  <c r="G14" i="1"/>
  <c r="J13" i="1"/>
  <c r="J18" i="1"/>
  <c r="I14" i="1"/>
  <c r="I11" i="1"/>
  <c r="I16" i="1"/>
  <c r="F11" i="1"/>
  <c r="I12" i="1"/>
  <c r="I17" i="1"/>
  <c r="F18" i="1"/>
  <c r="F12" i="1"/>
  <c r="F13" i="1"/>
  <c r="D18" i="1" l="1"/>
  <c r="D17" i="1"/>
  <c r="D16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<sst xmlns="http://schemas.openxmlformats.org/spreadsheetml/2006/main" count="47" uniqueCount="39">
  <si>
    <t>ESPECIALIDADES</t>
  </si>
  <si>
    <t xml:space="preserve">JORNAL </t>
  </si>
  <si>
    <t>MENSUAL</t>
  </si>
  <si>
    <t>I</t>
  </si>
  <si>
    <t>Capataces, conductor de camion</t>
  </si>
  <si>
    <t>II</t>
  </si>
  <si>
    <t>Oficial embalador, armador de cajones, conductor de montacarga y/o tractor</t>
  </si>
  <si>
    <t>III</t>
  </si>
  <si>
    <t>Oficial embalador de segunda, sunchador de cajones o pallets, medio oficial mecanico</t>
  </si>
  <si>
    <t>IV</t>
  </si>
  <si>
    <t>Aprendiz de embalador, clasificador a mano y/o a maquina, peon calificado, controlador y/o romaneador</t>
  </si>
  <si>
    <t>V</t>
  </si>
  <si>
    <t>Aprendiz clasificador a mano y/o maquina, peon mecánica y mantenimiento, peon general</t>
  </si>
  <si>
    <t>Capataz (cosecha)</t>
  </si>
  <si>
    <t>Carrero, tractorista y/o tractoelevadorista</t>
  </si>
  <si>
    <t xml:space="preserve">Cosechador o recolector </t>
  </si>
  <si>
    <t>PERSONARIA GREMIAL Nº 504  ADHERIDO A LA C. G. T.</t>
  </si>
  <si>
    <t>SECRETARIA SAAVEDRA 121 – TEL-FAX (0345) 4229579 –CONCORDIA- ENTRE RIOS</t>
  </si>
  <si>
    <r>
      <t xml:space="preserve">SECCIONALES: </t>
    </r>
    <r>
      <rPr>
        <b/>
        <sz val="8"/>
        <color theme="1"/>
        <rFont val="Calibri"/>
        <family val="2"/>
        <scheme val="minor"/>
      </rPr>
      <t>CHAJARI:</t>
    </r>
    <r>
      <rPr>
        <sz val="8"/>
        <color theme="1"/>
        <rFont val="Calibri"/>
        <family val="2"/>
        <scheme val="minor"/>
      </rPr>
      <t xml:space="preserve"> SARMIENTO 2810      - </t>
    </r>
    <r>
      <rPr>
        <b/>
        <sz val="8"/>
        <color theme="1"/>
        <rFont val="Calibri"/>
        <family val="2"/>
        <scheme val="minor"/>
      </rPr>
      <t>MTE. CASEROS</t>
    </r>
    <r>
      <rPr>
        <sz val="8"/>
        <color theme="1"/>
        <rFont val="Calibri"/>
        <family val="2"/>
        <scheme val="minor"/>
      </rPr>
      <t>: ESPAÑA Y J. PUJOL</t>
    </r>
  </si>
  <si>
    <r>
      <t>SALADAS</t>
    </r>
    <r>
      <rPr>
        <sz val="8"/>
        <color theme="1"/>
        <rFont val="Calibri"/>
        <family val="2"/>
        <scheme val="minor"/>
      </rPr>
      <t xml:space="preserve">: LAVALLE Y JUAN PUJOL – </t>
    </r>
    <r>
      <rPr>
        <b/>
        <sz val="8"/>
        <color theme="1"/>
        <rFont val="Calibri"/>
        <family val="2"/>
        <scheme val="minor"/>
      </rPr>
      <t>BELLA VISTA</t>
    </r>
    <r>
      <rPr>
        <sz val="8"/>
        <color theme="1"/>
        <rFont val="Calibri"/>
        <family val="2"/>
        <scheme val="minor"/>
      </rPr>
      <t>: SARMIENTO 1381</t>
    </r>
  </si>
  <si>
    <t xml:space="preserve">        ANEXO I-Escalas Personal de Cosecha y Empaque de Frutas C.C.T. 217/93 </t>
  </si>
  <si>
    <t>PERSONAL COSECHA</t>
  </si>
  <si>
    <t>PERSONAL EMPAQUE</t>
  </si>
  <si>
    <t xml:space="preserve"> HORAS EXTRAS 50%</t>
  </si>
  <si>
    <t>HORAS EXTRAS 100%</t>
  </si>
  <si>
    <t>HORAS EXTRAS 50%</t>
  </si>
  <si>
    <t xml:space="preserve">                  Sindicato Obrero de la Fruta</t>
  </si>
  <si>
    <t>PARTE SINDICAL</t>
  </si>
  <si>
    <t>PARTE EMPRESARIAL</t>
  </si>
  <si>
    <t>A PARTIR 1° ABRIL 2022 30% REM.</t>
  </si>
  <si>
    <t>A PARTIR 1° JULIO 2022 20% REM.</t>
  </si>
  <si>
    <t>A PARTIR 1°  AGOSTO 2022 5% REM.</t>
  </si>
  <si>
    <t>A PARTIR 1° SEPTIEMBRE 2022 5% REM.</t>
  </si>
  <si>
    <t>MENSUAL 1°ABRIL 2022</t>
  </si>
  <si>
    <t>MENSUAL 1° JULIO 2022</t>
  </si>
  <si>
    <t>MENSUAL 1°AGOSTO 2022</t>
  </si>
  <si>
    <t>MENSUAL 1° SEPTIEMBRE 2022</t>
  </si>
  <si>
    <r>
      <t xml:space="preserve">                EX2022-30806306 APN-ATCON#MT //// 06</t>
    </r>
    <r>
      <rPr>
        <b/>
        <sz val="10"/>
        <color theme="1"/>
        <rFont val="Calibri"/>
        <family val="2"/>
        <scheme val="minor"/>
      </rPr>
      <t xml:space="preserve"> DE MAYO 2022///</t>
    </r>
  </si>
  <si>
    <t xml:space="preserve">    ANTERIOR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</si>
</sst>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;[Red]&quot;$&quot;\ \-#,##0.00"/>
    <numFmt numFmtId="165" formatCode="&quot;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65" fontId="8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4" fillId="0" borderId="0" xfId="0" applyNumberFormat="1" applyFont="1" applyBorder="1" applyAlignment="1"/>
    <xf numFmtId="165" fontId="4" fillId="0" borderId="4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24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right"/>
    </xf>
    <xf numFmtId="164" fontId="5" fillId="0" borderId="24" xfId="0" applyNumberFormat="1" applyFont="1" applyBorder="1" applyAlignment="1"/>
    <xf numFmtId="164" fontId="5" fillId="0" borderId="4" xfId="0" applyNumberFormat="1" applyFont="1" applyBorder="1" applyAlignment="1"/>
    <xf numFmtId="164" fontId="5" fillId="0" borderId="17" xfId="0" applyNumberFormat="1" applyFont="1" applyBorder="1" applyAlignment="1"/>
    <xf numFmtId="165" fontId="8" fillId="0" borderId="9" xfId="0" applyNumberFormat="1" applyFont="1" applyBorder="1"/>
    <xf numFmtId="165" fontId="8" fillId="0" borderId="10" xfId="0" applyNumberFormat="1" applyFont="1" applyBorder="1"/>
    <xf numFmtId="165" fontId="4" fillId="0" borderId="9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164" fontId="5" fillId="0" borderId="32" xfId="0" applyNumberFormat="1" applyFont="1" applyBorder="1" applyAlignment="1"/>
    <xf numFmtId="165" fontId="4" fillId="0" borderId="29" xfId="0" applyNumberFormat="1" applyFont="1" applyBorder="1" applyAlignment="1">
      <alignment horizontal="right"/>
    </xf>
    <xf numFmtId="165" fontId="8" fillId="0" borderId="23" xfId="0" applyNumberFormat="1" applyFont="1" applyBorder="1" applyAlignment="1">
      <alignment horizontal="center" vertical="center" wrapText="1"/>
    </xf>
    <xf numFmtId="165" fontId="4" fillId="0" borderId="36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8" fillId="0" borderId="26" xfId="0" applyNumberFormat="1" applyFont="1" applyBorder="1"/>
    <xf numFmtId="165" fontId="8" fillId="0" borderId="13" xfId="0" applyNumberFormat="1" applyFont="1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0" fillId="0" borderId="34" xfId="0" applyBorder="1" applyAlignment="1">
      <alignment horizontal="center"/>
    </xf>
    <xf numFmtId="165" fontId="4" fillId="0" borderId="3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center"/>
    </xf>
    <xf numFmtId="165" fontId="1" fillId="0" borderId="33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/>
    <xf numFmtId="165" fontId="1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16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/>
    </xf>
    <xf numFmtId="165" fontId="5" fillId="0" borderId="34" xfId="0" applyNumberFormat="1" applyFont="1" applyBorder="1" applyAlignment="1">
      <alignment horizontal="center"/>
    </xf>
    <xf numFmtId="165" fontId="5" fillId="0" borderId="35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0" fontId="4" fillId="0" borderId="41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4" fillId="0" borderId="43" xfId="0" applyFont="1" applyBorder="1" applyAlignment="1">
      <alignment horizontal="center" vertical="center" wrapText="1"/>
    </xf>
    <xf numFmtId="165" fontId="5" fillId="0" borderId="43" xfId="0" applyNumberFormat="1" applyFont="1" applyBorder="1" applyAlignment="1">
      <alignment horizontal="center"/>
    </xf>
    <xf numFmtId="164" fontId="5" fillId="0" borderId="8" xfId="0" applyNumberFormat="1" applyFont="1" applyBorder="1" applyAlignment="1"/>
    <xf numFmtId="0" fontId="0" fillId="0" borderId="9" xfId="0" applyBorder="1" applyAlignment="1">
      <alignment horizontal="center"/>
    </xf>
    <xf numFmtId="0" fontId="4" fillId="0" borderId="44" xfId="0" applyFont="1" applyBorder="1" applyAlignment="1">
      <alignment horizontal="center" vertical="center" wrapText="1"/>
    </xf>
    <xf numFmtId="165" fontId="5" fillId="0" borderId="44" xfId="0" applyNumberFormat="1" applyFont="1" applyBorder="1" applyAlignment="1">
      <alignment horizontal="center"/>
    </xf>
    <xf numFmtId="0" fontId="4" fillId="0" borderId="45" xfId="0" applyFont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7" xfId="0" applyBorder="1"/>
    <xf numFmtId="0" fontId="5" fillId="0" borderId="28" xfId="0" applyFont="1" applyBorder="1"/>
    <xf numFmtId="0" fontId="7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161925</xdr:rowOff>
    </xdr:from>
    <xdr:to>
      <xdr:col>2</xdr:col>
      <xdr:colOff>38100</xdr:colOff>
      <xdr:row>5</xdr:row>
      <xdr:rowOff>85725</xdr:rowOff>
    </xdr:to>
    <xdr:pic>
      <xdr:nvPicPr>
        <xdr:cNvPr id="2" name="1 Imagen" descr="Sindi hoja.TIF"/>
        <xdr:cNvPicPr/>
      </xdr:nvPicPr>
      <xdr:blipFill>
        <a:blip xmlns:r="http://schemas.openxmlformats.org/officeDocument/2006/relationships" r:embed="rId1" cstate="print">
          <a:lum contrast="10000"/>
        </a:blip>
        <a:srcRect/>
        <a:stretch>
          <a:fillRect/>
        </a:stretch>
      </xdr:blipFill>
      <xdr:spPr bwMode="auto">
        <a:xfrm>
          <a:off x="457200" y="161925"/>
          <a:ext cx="666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topLeftCell="A13" workbookViewId="0">
      <selection activeCell="V26" sqref="V26"/>
    </sheetView>
  </sheetViews>
  <sheetFormatPr baseColWidth="10" defaultColWidth="9.140625" defaultRowHeight="15" x14ac:dyDescent="0.25"/>
  <cols>
    <col min="1" max="1" width="2.7109375" customWidth="1"/>
    <col min="2" max="2" width="13.5703125" customWidth="1"/>
    <col min="3" max="3" width="8.85546875" style="51" customWidth="1"/>
    <col min="4" max="4" width="7.5703125" customWidth="1"/>
    <col min="5" max="5" width="9.42578125" customWidth="1"/>
    <col min="6" max="6" width="6.5703125" customWidth="1"/>
    <col min="7" max="7" width="7.42578125" customWidth="1"/>
    <col min="8" max="8" width="10.140625" customWidth="1"/>
    <col min="9" max="10" width="6.85546875" customWidth="1"/>
    <col min="11" max="11" width="9.5703125" bestFit="1" customWidth="1"/>
    <col min="14" max="14" width="9.5703125" bestFit="1" customWidth="1"/>
    <col min="17" max="17" width="9.5703125" customWidth="1"/>
    <col min="18" max="18" width="9.85546875" customWidth="1"/>
    <col min="20" max="20" width="10.7109375" customWidth="1"/>
  </cols>
  <sheetData>
    <row r="1" spans="1:20" ht="20.25" x14ac:dyDescent="0.25">
      <c r="D1" s="47" t="s">
        <v>26</v>
      </c>
    </row>
    <row r="2" spans="1:20" ht="12" customHeight="1" x14ac:dyDescent="0.25">
      <c r="D2" s="1" t="s">
        <v>16</v>
      </c>
    </row>
    <row r="3" spans="1:20" ht="12" customHeight="1" x14ac:dyDescent="0.25">
      <c r="D3" s="1" t="s">
        <v>17</v>
      </c>
    </row>
    <row r="4" spans="1:20" ht="12" customHeight="1" x14ac:dyDescent="0.25">
      <c r="D4" s="2" t="s">
        <v>18</v>
      </c>
    </row>
    <row r="5" spans="1:20" ht="12" customHeight="1" x14ac:dyDescent="0.25">
      <c r="D5" s="1" t="s">
        <v>19</v>
      </c>
    </row>
    <row r="6" spans="1:20" ht="9.9499999999999993" customHeight="1" thickBot="1" x14ac:dyDescent="0.3">
      <c r="D6" s="1"/>
    </row>
    <row r="7" spans="1:20" ht="15" customHeight="1" thickBot="1" x14ac:dyDescent="0.3">
      <c r="B7" s="77"/>
      <c r="C7" s="78"/>
      <c r="D7" s="79"/>
      <c r="E7" s="74" t="s">
        <v>20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</row>
    <row r="8" spans="1:20" ht="15.75" thickBot="1" x14ac:dyDescent="0.3">
      <c r="A8" s="38" t="s">
        <v>22</v>
      </c>
      <c r="B8" s="82"/>
      <c r="C8" s="52" t="s">
        <v>38</v>
      </c>
      <c r="D8" s="3"/>
      <c r="E8" s="75" t="s">
        <v>37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83"/>
    </row>
    <row r="9" spans="1:20" ht="52.5" thickBot="1" x14ac:dyDescent="0.3">
      <c r="A9" s="59"/>
      <c r="B9" s="61" t="s">
        <v>0</v>
      </c>
      <c r="C9" s="53" t="s">
        <v>1</v>
      </c>
      <c r="D9" s="9" t="s">
        <v>2</v>
      </c>
      <c r="E9" s="31" t="s">
        <v>29</v>
      </c>
      <c r="F9" s="43" t="s">
        <v>23</v>
      </c>
      <c r="G9" s="44" t="s">
        <v>24</v>
      </c>
      <c r="H9" s="8" t="s">
        <v>30</v>
      </c>
      <c r="I9" s="45" t="s">
        <v>25</v>
      </c>
      <c r="J9" s="46" t="s">
        <v>24</v>
      </c>
      <c r="K9" s="8" t="s">
        <v>31</v>
      </c>
      <c r="L9" s="45" t="s">
        <v>25</v>
      </c>
      <c r="M9" s="46" t="s">
        <v>24</v>
      </c>
      <c r="N9" s="8" t="s">
        <v>32</v>
      </c>
      <c r="O9" s="45" t="s">
        <v>25</v>
      </c>
      <c r="P9" s="46" t="s">
        <v>24</v>
      </c>
      <c r="Q9" s="36" t="s">
        <v>33</v>
      </c>
      <c r="R9" s="37" t="s">
        <v>34</v>
      </c>
      <c r="S9" s="36" t="s">
        <v>35</v>
      </c>
      <c r="T9" s="37" t="s">
        <v>36</v>
      </c>
    </row>
    <row r="10" spans="1:20" ht="29.25" customHeight="1" thickBot="1" x14ac:dyDescent="0.3">
      <c r="A10" s="39" t="s">
        <v>3</v>
      </c>
      <c r="B10" s="62" t="s">
        <v>4</v>
      </c>
      <c r="C10" s="54">
        <v>1982.5760330333999</v>
      </c>
      <c r="D10" s="18">
        <f>C10*23</f>
        <v>45599.248759768197</v>
      </c>
      <c r="E10" s="41">
        <f>C10*30/100+C10</f>
        <v>2577.3488429434201</v>
      </c>
      <c r="F10" s="16">
        <f>E10/8*150/100</f>
        <v>483.25290805189127</v>
      </c>
      <c r="G10" s="11">
        <f>E10/8*2</f>
        <v>644.33721073585502</v>
      </c>
      <c r="H10" s="42">
        <f>C10*50/100+C10</f>
        <v>2973.8640495500999</v>
      </c>
      <c r="I10" s="23">
        <f>H10/8*150/100</f>
        <v>557.59950929064371</v>
      </c>
      <c r="J10" s="24">
        <f>H10/8*2</f>
        <v>743.46601238752498</v>
      </c>
      <c r="K10" s="42">
        <f>C10*55/100+C10</f>
        <v>3072.9928512017696</v>
      </c>
      <c r="L10" s="23">
        <f>K10/8*150/100</f>
        <v>576.18615960033185</v>
      </c>
      <c r="M10" s="24">
        <f>K10/8*2</f>
        <v>768.24821280044239</v>
      </c>
      <c r="N10" s="42">
        <f>C10*60/100+C10</f>
        <v>3172.1216528534396</v>
      </c>
      <c r="O10" s="23">
        <f>N10/8*150/100</f>
        <v>594.77280991001999</v>
      </c>
      <c r="P10" s="24">
        <f>N10/8*2</f>
        <v>793.03041321335991</v>
      </c>
      <c r="Q10" s="34">
        <f>E10*23</f>
        <v>59279.02338769866</v>
      </c>
      <c r="R10" s="35">
        <f>H10*23</f>
        <v>68398.873139652293</v>
      </c>
      <c r="S10" s="34">
        <f>K10*23</f>
        <v>70678.835577640697</v>
      </c>
      <c r="T10" s="35">
        <f>N10*23</f>
        <v>72958.798015629116</v>
      </c>
    </row>
    <row r="11" spans="1:20" ht="65.25" customHeight="1" thickBot="1" x14ac:dyDescent="0.3">
      <c r="A11" s="39" t="s">
        <v>5</v>
      </c>
      <c r="B11" s="62" t="s">
        <v>6</v>
      </c>
      <c r="C11" s="55">
        <v>1905.7217243085001</v>
      </c>
      <c r="D11" s="19">
        <f t="shared" ref="D11:D18" si="0">C11*23</f>
        <v>43831.599659095504</v>
      </c>
      <c r="E11" s="41">
        <f t="shared" ref="E11:E14" si="1">C11*30/100+C11</f>
        <v>2477.4382416010503</v>
      </c>
      <c r="F11" s="16">
        <f t="shared" ref="F11:F18" si="2">E11/8*150/100</f>
        <v>464.51967030019694</v>
      </c>
      <c r="G11" s="11">
        <f t="shared" ref="G11:G18" si="3">E11/8*2</f>
        <v>619.35956040026258</v>
      </c>
      <c r="H11" s="42">
        <f t="shared" ref="H11:H14" si="4">C11*50/100+C11</f>
        <v>2858.5825864627504</v>
      </c>
      <c r="I11" s="25">
        <f t="shared" ref="I11:I18" si="5">H11/8*150/100</f>
        <v>535.98423496176565</v>
      </c>
      <c r="J11" s="26">
        <f t="shared" ref="J11:J18" si="6">H11/8*2</f>
        <v>714.64564661568761</v>
      </c>
      <c r="K11" s="42">
        <f t="shared" ref="K11:K14" si="7">C11*55/100+C11</f>
        <v>2953.8686726781752</v>
      </c>
      <c r="L11" s="25">
        <f t="shared" ref="L11:L18" si="8">K11/8*150/100</f>
        <v>553.85037612715792</v>
      </c>
      <c r="M11" s="26">
        <f t="shared" ref="M11:M18" si="9">K11/8*2</f>
        <v>738.46716816954381</v>
      </c>
      <c r="N11" s="42">
        <f t="shared" ref="N11:N14" si="10">C11*60/100+C11</f>
        <v>3049.1547588936</v>
      </c>
      <c r="O11" s="25">
        <f t="shared" ref="O11:O18" si="11">N11/8*150/100</f>
        <v>571.71651729254995</v>
      </c>
      <c r="P11" s="26">
        <f t="shared" ref="P11:P18" si="12">N11/8*2</f>
        <v>762.28868972340001</v>
      </c>
      <c r="Q11" s="34">
        <f t="shared" ref="Q11:Q14" si="13">E11*23</f>
        <v>56981.079556824159</v>
      </c>
      <c r="R11" s="35">
        <f t="shared" ref="R11:R14" si="14">H11*23</f>
        <v>65747.399488643263</v>
      </c>
      <c r="S11" s="34">
        <f t="shared" ref="S11:S14" si="15">K11*23</f>
        <v>67938.979471598024</v>
      </c>
      <c r="T11" s="35">
        <f t="shared" ref="T11:T14" si="16">N11*23</f>
        <v>70130.5594545528</v>
      </c>
    </row>
    <row r="12" spans="1:20" ht="68.25" customHeight="1" thickBot="1" x14ac:dyDescent="0.3">
      <c r="A12" s="39" t="s">
        <v>7</v>
      </c>
      <c r="B12" s="62" t="s">
        <v>8</v>
      </c>
      <c r="C12" s="55">
        <v>1832.9123792007003</v>
      </c>
      <c r="D12" s="19">
        <f t="shared" si="0"/>
        <v>42156.984721616107</v>
      </c>
      <c r="E12" s="41">
        <f t="shared" si="1"/>
        <v>2382.7860929609105</v>
      </c>
      <c r="F12" s="16">
        <f t="shared" si="2"/>
        <v>446.77239243017073</v>
      </c>
      <c r="G12" s="11">
        <f t="shared" si="3"/>
        <v>595.69652324022763</v>
      </c>
      <c r="H12" s="42">
        <f t="shared" si="4"/>
        <v>2749.3685688010505</v>
      </c>
      <c r="I12" s="25">
        <f t="shared" si="5"/>
        <v>515.506606650197</v>
      </c>
      <c r="J12" s="26">
        <f t="shared" si="6"/>
        <v>687.34214220026263</v>
      </c>
      <c r="K12" s="42">
        <f t="shared" si="7"/>
        <v>2841.0141877610859</v>
      </c>
      <c r="L12" s="25">
        <f t="shared" si="8"/>
        <v>532.6901602052036</v>
      </c>
      <c r="M12" s="26">
        <f t="shared" si="9"/>
        <v>710.25354694027146</v>
      </c>
      <c r="N12" s="42">
        <f t="shared" si="10"/>
        <v>2932.6598067211207</v>
      </c>
      <c r="O12" s="25">
        <f t="shared" si="11"/>
        <v>549.87371376021019</v>
      </c>
      <c r="P12" s="26">
        <f t="shared" si="12"/>
        <v>733.16495168028018</v>
      </c>
      <c r="Q12" s="34">
        <f t="shared" si="13"/>
        <v>54804.080138100944</v>
      </c>
      <c r="R12" s="35">
        <f t="shared" si="14"/>
        <v>63235.477082424164</v>
      </c>
      <c r="S12" s="34">
        <f t="shared" si="15"/>
        <v>65343.326318504973</v>
      </c>
      <c r="T12" s="35">
        <f t="shared" si="16"/>
        <v>67451.175554585774</v>
      </c>
    </row>
    <row r="13" spans="1:20" ht="82.5" customHeight="1" thickBot="1" x14ac:dyDescent="0.3">
      <c r="A13" s="60" t="s">
        <v>9</v>
      </c>
      <c r="B13" s="63" t="s">
        <v>10</v>
      </c>
      <c r="C13" s="55">
        <v>1767.2072138909998</v>
      </c>
      <c r="D13" s="19">
        <f t="shared" si="0"/>
        <v>40645.765919492995</v>
      </c>
      <c r="E13" s="41">
        <f t="shared" si="1"/>
        <v>2297.3693780582998</v>
      </c>
      <c r="F13" s="16">
        <f t="shared" si="2"/>
        <v>430.75675838593122</v>
      </c>
      <c r="G13" s="11">
        <f t="shared" si="3"/>
        <v>574.34234451457496</v>
      </c>
      <c r="H13" s="42">
        <f t="shared" si="4"/>
        <v>2650.8108208364997</v>
      </c>
      <c r="I13" s="25">
        <f t="shared" si="5"/>
        <v>497.02702890684373</v>
      </c>
      <c r="J13" s="26">
        <f t="shared" si="6"/>
        <v>662.70270520912493</v>
      </c>
      <c r="K13" s="42">
        <f t="shared" si="7"/>
        <v>2739.17118153105</v>
      </c>
      <c r="L13" s="25">
        <f t="shared" si="8"/>
        <v>513.59459653707188</v>
      </c>
      <c r="M13" s="26">
        <f t="shared" si="9"/>
        <v>684.79279538276251</v>
      </c>
      <c r="N13" s="42">
        <f t="shared" si="10"/>
        <v>2827.5315422255999</v>
      </c>
      <c r="O13" s="25">
        <f t="shared" si="11"/>
        <v>530.16216416730003</v>
      </c>
      <c r="P13" s="26">
        <f t="shared" si="12"/>
        <v>706.88288555639997</v>
      </c>
      <c r="Q13" s="34">
        <f t="shared" si="13"/>
        <v>52839.495695340898</v>
      </c>
      <c r="R13" s="35">
        <f t="shared" si="14"/>
        <v>60968.648879239496</v>
      </c>
      <c r="S13" s="34">
        <f t="shared" si="15"/>
        <v>63000.937175214152</v>
      </c>
      <c r="T13" s="35">
        <f t="shared" si="16"/>
        <v>65033.225471188794</v>
      </c>
    </row>
    <row r="14" spans="1:20" ht="81" customHeight="1" thickBot="1" x14ac:dyDescent="0.3">
      <c r="A14" s="65" t="s">
        <v>11</v>
      </c>
      <c r="B14" s="64" t="s">
        <v>12</v>
      </c>
      <c r="C14" s="56">
        <v>1708.4702632158001</v>
      </c>
      <c r="D14" s="29">
        <f t="shared" si="0"/>
        <v>39294.816053963405</v>
      </c>
      <c r="E14" s="41">
        <f t="shared" si="1"/>
        <v>2221.0113421805399</v>
      </c>
      <c r="F14" s="30">
        <f t="shared" si="2"/>
        <v>416.43962665885124</v>
      </c>
      <c r="G14" s="12">
        <f t="shared" si="3"/>
        <v>555.25283554513499</v>
      </c>
      <c r="H14" s="42">
        <f t="shared" si="4"/>
        <v>2562.7053948236999</v>
      </c>
      <c r="I14" s="27">
        <f t="shared" si="5"/>
        <v>480.50726152944372</v>
      </c>
      <c r="J14" s="28">
        <f t="shared" si="6"/>
        <v>640.67634870592497</v>
      </c>
      <c r="K14" s="42">
        <f t="shared" si="7"/>
        <v>2648.1289079844901</v>
      </c>
      <c r="L14" s="27">
        <f t="shared" si="8"/>
        <v>496.52417024709189</v>
      </c>
      <c r="M14" s="28">
        <f t="shared" si="9"/>
        <v>662.03222699612252</v>
      </c>
      <c r="N14" s="42">
        <f t="shared" si="10"/>
        <v>2733.5524211452803</v>
      </c>
      <c r="O14" s="27">
        <f t="shared" si="11"/>
        <v>512.54107896474011</v>
      </c>
      <c r="P14" s="28">
        <f t="shared" si="12"/>
        <v>683.38810528632007</v>
      </c>
      <c r="Q14" s="34">
        <f t="shared" si="13"/>
        <v>51083.260870152415</v>
      </c>
      <c r="R14" s="35">
        <f t="shared" si="14"/>
        <v>58942.224080945096</v>
      </c>
      <c r="S14" s="34">
        <f t="shared" si="15"/>
        <v>60906.964883643275</v>
      </c>
      <c r="T14" s="35">
        <f t="shared" si="16"/>
        <v>62871.705686341447</v>
      </c>
    </row>
    <row r="15" spans="1:20" ht="15.75" thickBot="1" x14ac:dyDescent="0.3">
      <c r="A15" s="4"/>
      <c r="B15" s="5" t="s">
        <v>21</v>
      </c>
      <c r="C15" s="57"/>
      <c r="D15" s="10"/>
      <c r="E15" s="50"/>
      <c r="F15" s="13"/>
      <c r="G15" s="13"/>
      <c r="H15" s="50"/>
      <c r="I15" s="13"/>
      <c r="J15" s="13"/>
      <c r="K15" s="50"/>
      <c r="L15" s="13"/>
      <c r="M15" s="13"/>
      <c r="N15" s="50"/>
      <c r="O15" s="13"/>
      <c r="P15" s="13"/>
      <c r="Q15" s="58"/>
      <c r="R15" s="58"/>
      <c r="S15" s="58"/>
      <c r="T15" s="58"/>
    </row>
    <row r="16" spans="1:20" ht="27.75" customHeight="1" thickBot="1" x14ac:dyDescent="0.3">
      <c r="A16" s="69" t="s">
        <v>3</v>
      </c>
      <c r="B16" s="70" t="s">
        <v>13</v>
      </c>
      <c r="C16" s="71">
        <v>1839.6426547988997</v>
      </c>
      <c r="D16" s="18">
        <f t="shared" si="0"/>
        <v>42311.781060374691</v>
      </c>
      <c r="E16" s="41">
        <f>C16*30/100+C16</f>
        <v>2391.5354512385697</v>
      </c>
      <c r="F16" s="17">
        <f t="shared" si="2"/>
        <v>448.41289710723186</v>
      </c>
      <c r="G16" s="14">
        <f t="shared" si="3"/>
        <v>597.88386280964244</v>
      </c>
      <c r="H16" s="41">
        <f>C16*50/100+C16</f>
        <v>2759.4639821983496</v>
      </c>
      <c r="I16" s="17">
        <f t="shared" si="5"/>
        <v>517.39949666219059</v>
      </c>
      <c r="J16" s="14">
        <f t="shared" si="6"/>
        <v>689.86599554958741</v>
      </c>
      <c r="K16" s="41">
        <f>C16*55/100+C16</f>
        <v>2851.4461149382946</v>
      </c>
      <c r="L16" s="17">
        <f t="shared" ref="L16:L18" si="17">K16/8*150/100</f>
        <v>534.64614655093021</v>
      </c>
      <c r="M16" s="14">
        <f t="shared" ref="M16:M18" si="18">K16/8*2</f>
        <v>712.86152873457365</v>
      </c>
      <c r="N16" s="41">
        <f>C16*60/100+C16</f>
        <v>2943.4282476782396</v>
      </c>
      <c r="O16" s="17">
        <f t="shared" ref="O16:O18" si="19">N16/8*150/100</f>
        <v>551.89279643966995</v>
      </c>
      <c r="P16" s="14">
        <f t="shared" ref="P16:P18" si="20">N16/8*2</f>
        <v>735.8570619195599</v>
      </c>
      <c r="Q16" s="21">
        <f>E16*23</f>
        <v>55005.315378487103</v>
      </c>
      <c r="R16" s="22">
        <f>H16*23</f>
        <v>63467.671590562044</v>
      </c>
      <c r="S16" s="21">
        <f>K16*23</f>
        <v>65583.260643580783</v>
      </c>
      <c r="T16" s="22">
        <f>N16*23</f>
        <v>67698.849696599515</v>
      </c>
    </row>
    <row r="17" spans="1:20" ht="45.75" thickBot="1" x14ac:dyDescent="0.3">
      <c r="A17" s="6" t="s">
        <v>5</v>
      </c>
      <c r="B17" s="66" t="s">
        <v>14</v>
      </c>
      <c r="C17" s="67">
        <v>1770.0624823266003</v>
      </c>
      <c r="D17" s="68">
        <f t="shared" si="0"/>
        <v>40711.437093511806</v>
      </c>
      <c r="E17" s="41">
        <f t="shared" ref="E17:E18" si="21">C17*30/100+C17</f>
        <v>2301.0812270245806</v>
      </c>
      <c r="F17" s="32">
        <f t="shared" si="2"/>
        <v>431.45273006710886</v>
      </c>
      <c r="G17" s="33">
        <f t="shared" si="3"/>
        <v>575.27030675614515</v>
      </c>
      <c r="H17" s="41">
        <f t="shared" ref="H17:H18" si="22">C17*50/100+C17</f>
        <v>2655.0937234899002</v>
      </c>
      <c r="I17" s="32">
        <f t="shared" si="5"/>
        <v>497.83007315435628</v>
      </c>
      <c r="J17" s="33">
        <f t="shared" si="6"/>
        <v>663.77343087247505</v>
      </c>
      <c r="K17" s="41">
        <f t="shared" ref="K17:K18" si="23">C17*55/100+C17</f>
        <v>2743.5968476062303</v>
      </c>
      <c r="L17" s="32">
        <f t="shared" si="17"/>
        <v>514.42440892616821</v>
      </c>
      <c r="M17" s="33">
        <f t="shared" si="18"/>
        <v>685.89921190155758</v>
      </c>
      <c r="N17" s="41">
        <f t="shared" ref="N17:N18" si="24">C17*60/100+C17</f>
        <v>2832.0999717225604</v>
      </c>
      <c r="O17" s="32">
        <f t="shared" si="19"/>
        <v>531.01874469798008</v>
      </c>
      <c r="P17" s="33">
        <f t="shared" si="20"/>
        <v>708.02499293064011</v>
      </c>
      <c r="Q17" s="21">
        <f t="shared" ref="Q17:Q18" si="25">E17*23</f>
        <v>52924.868221565353</v>
      </c>
      <c r="R17" s="22">
        <f t="shared" ref="R17:R18" si="26">H17*23</f>
        <v>61067.155640267702</v>
      </c>
      <c r="S17" s="21">
        <f t="shared" ref="S17:S18" si="27">K17*23</f>
        <v>63102.727494943298</v>
      </c>
      <c r="T17" s="22">
        <f t="shared" ref="T17:T18" si="28">N17*23</f>
        <v>65138.299349618886</v>
      </c>
    </row>
    <row r="18" spans="1:20" ht="30.75" customHeight="1" thickBot="1" x14ac:dyDescent="0.3">
      <c r="A18" s="7" t="s">
        <v>7</v>
      </c>
      <c r="B18" s="72" t="s">
        <v>15</v>
      </c>
      <c r="C18" s="73">
        <v>1706.1928467255002</v>
      </c>
      <c r="D18" s="20">
        <f t="shared" si="0"/>
        <v>39242.435474686506</v>
      </c>
      <c r="E18" s="41">
        <f t="shared" si="21"/>
        <v>2218.0507007431502</v>
      </c>
      <c r="F18" s="40">
        <f t="shared" si="2"/>
        <v>415.88450638934069</v>
      </c>
      <c r="G18" s="15">
        <f t="shared" si="3"/>
        <v>554.51267518578754</v>
      </c>
      <c r="H18" s="41">
        <f t="shared" si="22"/>
        <v>2559.2892700882503</v>
      </c>
      <c r="I18" s="40">
        <f t="shared" si="5"/>
        <v>479.86673814154693</v>
      </c>
      <c r="J18" s="15">
        <f t="shared" si="6"/>
        <v>639.82231752206258</v>
      </c>
      <c r="K18" s="41">
        <f t="shared" si="23"/>
        <v>2644.5989124245252</v>
      </c>
      <c r="L18" s="40">
        <f t="shared" si="17"/>
        <v>495.86229607959848</v>
      </c>
      <c r="M18" s="15">
        <f t="shared" si="18"/>
        <v>661.14972810613131</v>
      </c>
      <c r="N18" s="41">
        <f t="shared" si="24"/>
        <v>2729.9085547608001</v>
      </c>
      <c r="O18" s="40">
        <f t="shared" si="19"/>
        <v>511.85785401765003</v>
      </c>
      <c r="P18" s="15">
        <f t="shared" si="20"/>
        <v>682.47713869020004</v>
      </c>
      <c r="Q18" s="21">
        <f t="shared" si="25"/>
        <v>51015.166117092456</v>
      </c>
      <c r="R18" s="22">
        <f t="shared" si="26"/>
        <v>58863.653212029756</v>
      </c>
      <c r="S18" s="21">
        <f t="shared" si="27"/>
        <v>60825.774985764081</v>
      </c>
      <c r="T18" s="22">
        <f t="shared" si="28"/>
        <v>62787.896759498406</v>
      </c>
    </row>
    <row r="20" spans="1:20" x14ac:dyDescent="0.25">
      <c r="B20" s="48" t="s">
        <v>27</v>
      </c>
      <c r="G20" s="49" t="s">
        <v>28</v>
      </c>
    </row>
  </sheetData>
  <mergeCells count="2">
    <mergeCell ref="E7:T7"/>
    <mergeCell ref="E8:T8"/>
  </mergeCells>
  <pageMargins left="0.25" right="0.25" top="0.75" bottom="0.75" header="0.3" footer="0.3"/>
  <pageSetup paperSize="9" scale="78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2022-05-06T14:51:51Z</dcterms:modified>
</cp:coreProperties>
</file>